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dejl\Desktop\"/>
    </mc:Choice>
  </mc:AlternateContent>
  <xr:revisionPtr revIDLastSave="0" documentId="8_{D342E403-F75E-4533-88EF-165B3004D57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ZŠ nám. Karla IV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41" i="1" l="1"/>
  <c r="C25" i="1" s="1"/>
  <c r="D25" i="1" s="1"/>
  <c r="D135" i="1"/>
  <c r="D128" i="1"/>
  <c r="D121" i="1"/>
  <c r="D116" i="1"/>
  <c r="C24" i="1" s="1"/>
  <c r="D24" i="1" s="1"/>
  <c r="D98" i="1"/>
  <c r="D91" i="1"/>
  <c r="D86" i="1"/>
  <c r="D80" i="1"/>
  <c r="E54" i="1"/>
  <c r="E53" i="1"/>
  <c r="E52" i="1"/>
  <c r="D46" i="1"/>
  <c r="D45" i="1"/>
  <c r="D44" i="1"/>
  <c r="D43" i="1"/>
  <c r="C42" i="1"/>
  <c r="D42" i="1" s="1"/>
  <c r="B42" i="1"/>
  <c r="B29" i="1" s="1"/>
  <c r="D41" i="1"/>
  <c r="D40" i="1"/>
  <c r="D39" i="1"/>
  <c r="C38" i="1"/>
  <c r="B38" i="1"/>
  <c r="D38" i="1" s="1"/>
  <c r="D36" i="1"/>
  <c r="D35" i="1"/>
  <c r="C34" i="1"/>
  <c r="B34" i="1"/>
  <c r="D32" i="1"/>
  <c r="D27" i="1"/>
  <c r="C26" i="1"/>
  <c r="D26" i="1" s="1"/>
  <c r="D23" i="1"/>
  <c r="D22" i="1"/>
  <c r="C21" i="1"/>
  <c r="B20" i="1"/>
  <c r="D19" i="1"/>
  <c r="D18" i="1"/>
  <c r="D17" i="1"/>
  <c r="C17" i="1"/>
  <c r="C15" i="1"/>
  <c r="D15" i="1" s="1"/>
  <c r="D14" i="1"/>
  <c r="C13" i="1"/>
  <c r="D13" i="1" s="1"/>
  <c r="C12" i="1"/>
  <c r="D12" i="1" s="1"/>
  <c r="C11" i="1"/>
  <c r="D11" i="1" s="1"/>
  <c r="D9" i="1"/>
  <c r="B7" i="1"/>
  <c r="C20" i="1" l="1"/>
  <c r="D34" i="1"/>
  <c r="C29" i="1"/>
  <c r="D20" i="1"/>
  <c r="D7" i="1" s="1"/>
  <c r="D29" i="1"/>
  <c r="C7" i="1"/>
  <c r="D21" i="1"/>
  <c r="B48" i="1"/>
  <c r="C48" i="1" l="1"/>
  <c r="D48" i="1"/>
</calcChain>
</file>

<file path=xl/sharedStrings.xml><?xml version="1.0" encoding="utf-8"?>
<sst xmlns="http://schemas.openxmlformats.org/spreadsheetml/2006/main" count="113" uniqueCount="108">
  <si>
    <t>Organizace: Základní škola Nejdek, náměstí Karla IV., příspěvková organizace</t>
  </si>
  <si>
    <r>
      <rPr>
        <sz val="10"/>
        <rFont val="Arial CE"/>
        <family val="2"/>
        <charset val="238"/>
      </rPr>
      <t>náměstí Karla IV. 423</t>
    </r>
    <r>
      <rPr>
        <b/>
        <sz val="10"/>
        <rFont val="Arial CE"/>
        <family val="2"/>
        <charset val="238"/>
      </rPr>
      <t>, 362 21 Nejdek, IČ : 60611049</t>
    </r>
  </si>
  <si>
    <t>Návrh finančního plánu na rok 2024</t>
  </si>
  <si>
    <t>v tis. Kč</t>
  </si>
  <si>
    <t>rozpočet</t>
  </si>
  <si>
    <t>hlavní</t>
  </si>
  <si>
    <t>celkem</t>
  </si>
  <si>
    <t>KÚ</t>
  </si>
  <si>
    <t>činnost</t>
  </si>
  <si>
    <t>Náklady celkem:</t>
  </si>
  <si>
    <t>z toho:</t>
  </si>
  <si>
    <t>potraviny</t>
  </si>
  <si>
    <t>energie</t>
  </si>
  <si>
    <t>z toho: el.energie</t>
  </si>
  <si>
    <t>teplo</t>
  </si>
  <si>
    <t>plyn</t>
  </si>
  <si>
    <t>voda</t>
  </si>
  <si>
    <t>opravy a údržba</t>
  </si>
  <si>
    <t>odpisy</t>
  </si>
  <si>
    <t>mzdy a související odvody</t>
  </si>
  <si>
    <t>ostatní náklady</t>
  </si>
  <si>
    <t>z toho: spotřeba materiálu</t>
  </si>
  <si>
    <t>cestovné</t>
  </si>
  <si>
    <t>náklady na reprezentaci</t>
  </si>
  <si>
    <t>ostatní služby</t>
  </si>
  <si>
    <t>nákup DDHM, DDNM</t>
  </si>
  <si>
    <t>ONIV</t>
  </si>
  <si>
    <t>Výnosy celkem:</t>
  </si>
  <si>
    <t>výnosy za stravné</t>
  </si>
  <si>
    <t>služby</t>
  </si>
  <si>
    <t>z toho: poplatky za ŠD</t>
  </si>
  <si>
    <t>použití fondů</t>
  </si>
  <si>
    <t>z toho: fond odměn</t>
  </si>
  <si>
    <t>rezervní fond</t>
  </si>
  <si>
    <t>rezervní fond-převod do fondu investic</t>
  </si>
  <si>
    <t>provozní příspěvky</t>
  </si>
  <si>
    <t>z toho: příspěvky od KÚKK, MŠMT, mzdy,ONIV</t>
  </si>
  <si>
    <t>: příspěvky na provoz od zřizovatele</t>
  </si>
  <si>
    <t>: příspěvek na soutěže od zřizovatele</t>
  </si>
  <si>
    <t>příspěvky na odpisy</t>
  </si>
  <si>
    <t>Hospodářský výsledek</t>
  </si>
  <si>
    <t>Fondy</t>
  </si>
  <si>
    <t>konečný stav k 31.12.2023</t>
  </si>
  <si>
    <t>příděl z HV (pokrytí ztráty)</t>
  </si>
  <si>
    <t>Čerpání 2024</t>
  </si>
  <si>
    <t>konečný stav  k 31.12.2024</t>
  </si>
  <si>
    <t>fond odměn</t>
  </si>
  <si>
    <t>rezervní fond (čerpání úspory,převod do FI)</t>
  </si>
  <si>
    <t>investiční fond</t>
  </si>
  <si>
    <t xml:space="preserve">Příspěvková organizace plánuje přesunout z rezervního do investičního fondu částku ve výši 150 000 Kč  </t>
  </si>
  <si>
    <t xml:space="preserve">interaktivních dataprojektorů. </t>
  </si>
  <si>
    <t>Čerpání RF ve výši 120 000 Kč( čerpání daňové úspory)  - vybavení školním mobiliářem</t>
  </si>
  <si>
    <t xml:space="preserve">Zpracovala : R. Donátová </t>
  </si>
  <si>
    <t>Schválila : Mgr. Klaudie Mašterová</t>
  </si>
  <si>
    <t xml:space="preserve">   ředitelka příspěvkové organizace </t>
  </si>
  <si>
    <t>Komentář k finančnímu plánu:</t>
  </si>
  <si>
    <t>tis. Kč</t>
  </si>
  <si>
    <t>501 Spotřeba materiálu</t>
  </si>
  <si>
    <t>čistící a hygienické prostředky</t>
  </si>
  <si>
    <t>léky, vybavení lékárniček</t>
  </si>
  <si>
    <t>materiál na opravy a udržování</t>
  </si>
  <si>
    <t>inventář ŠJ</t>
  </si>
  <si>
    <t>knihy,tisk,časopisy,učebnice</t>
  </si>
  <si>
    <t>kancelářské potřeby</t>
  </si>
  <si>
    <t>ostatní materiál (baterie, klíče, květiny)</t>
  </si>
  <si>
    <t>odměny pro děti-ceny do soutěží</t>
  </si>
  <si>
    <t>Spotřeba materiálu celkem</t>
  </si>
  <si>
    <t>502 Spotřeba energií</t>
  </si>
  <si>
    <t>elektrická energie</t>
  </si>
  <si>
    <t>Spotřeba energií celkem</t>
  </si>
  <si>
    <t>503 Spotřeba ostatních neskladovatelných dodávek</t>
  </si>
  <si>
    <t>vodné</t>
  </si>
  <si>
    <t>Spotřeba ostatních neskladovatelných dodávek celkem</t>
  </si>
  <si>
    <t>511 Opravy a udržování</t>
  </si>
  <si>
    <t>Opravy běžného opotřebení</t>
  </si>
  <si>
    <t>Zákonné revize</t>
  </si>
  <si>
    <t>Opravy a udržování celkem</t>
  </si>
  <si>
    <t>518 Služby</t>
  </si>
  <si>
    <t>stočné</t>
  </si>
  <si>
    <t>poštovné</t>
  </si>
  <si>
    <t>telekomunikační služby</t>
  </si>
  <si>
    <t>svoz odpadů</t>
  </si>
  <si>
    <t>deratizace - dezinsekce</t>
  </si>
  <si>
    <t>zpracování účetní a mzdové agendy</t>
  </si>
  <si>
    <t>služby PO + BOZP</t>
  </si>
  <si>
    <t>softwarové služby</t>
  </si>
  <si>
    <t>pronájmy (bazén-plavání žáků, kopírka)</t>
  </si>
  <si>
    <t>bankovní poplatky</t>
  </si>
  <si>
    <t>reklama-inzerce</t>
  </si>
  <si>
    <t xml:space="preserve">ostraha objektu </t>
  </si>
  <si>
    <t xml:space="preserve">servis kanalizačních systémů </t>
  </si>
  <si>
    <t>služby ostatní</t>
  </si>
  <si>
    <t>Služby celkem</t>
  </si>
  <si>
    <t>525 Jiné sociální pojištění</t>
  </si>
  <si>
    <t>zákonné pojištění zaměstnanců - Kooperativa</t>
  </si>
  <si>
    <t>Jiné sociální pojištění celkem</t>
  </si>
  <si>
    <t>527 Zákonné sociální náklady</t>
  </si>
  <si>
    <t>školení - vzdělávání</t>
  </si>
  <si>
    <t>lékařské prohlídky</t>
  </si>
  <si>
    <t>ochranné pracovní pomůcky</t>
  </si>
  <si>
    <t>Zákonné sociální náklady celkem</t>
  </si>
  <si>
    <t>549 Jiné ostatní náklady</t>
  </si>
  <si>
    <t>Jiné ostatní náklady celkem</t>
  </si>
  <si>
    <t>558 DDNM, DDHM : drobný dlouhodobý hmotný majetek, drobný dlouhodobý nehmotný majetek</t>
  </si>
  <si>
    <t xml:space="preserve">žákovský, učitelský, kancelářský nábytek </t>
  </si>
  <si>
    <t>standardní školní tabule - účelové školské zařízení</t>
  </si>
  <si>
    <t>DDNM, DDHM celkem</t>
  </si>
  <si>
    <t>V Nejdku dne : 29.12.2023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</si>
</sst>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4"/>
      <color rgb="FF000000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name val="Arial CE"/>
      <family val="2"/>
      <charset val="238"/>
    </font>
    <font>
      <i/>
      <sz val="9"/>
      <name val="Arial CE"/>
      <family val="2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 CE"/>
      <family val="2"/>
      <charset val="238"/>
    </font>
    <font>
      <b/>
      <sz val="9"/>
      <name val="Arial"/>
      <family val="2"/>
      <charset val="238"/>
    </font>
    <font>
      <sz val="10"/>
      <name val="Arial CE"/>
      <charset val="238"/>
    </font>
    <font>
      <sz val="9"/>
      <color rgb="FF00000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0" xfId="0" applyFont="1" applyFill="1"/>
    <xf numFmtId="3" fontId="3" fillId="2" borderId="0" xfId="0" applyNumberFormat="1" applyFont="1" applyFill="1" applyAlignment="1">
      <alignment horizontal="right"/>
    </xf>
    <xf numFmtId="0" fontId="4" fillId="0" borderId="0" xfId="0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3" fontId="5" fillId="0" borderId="5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0" fontId="6" fillId="0" borderId="7" xfId="0" applyFont="1" applyBorder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6" fillId="0" borderId="8" xfId="0" applyNumberFormat="1" applyFont="1" applyBorder="1" applyAlignment="1">
      <alignment horizontal="right"/>
    </xf>
    <xf numFmtId="0" fontId="6" fillId="0" borderId="9" xfId="0" applyFont="1" applyBorder="1"/>
    <xf numFmtId="0" fontId="6" fillId="0" borderId="10" xfId="0" applyFont="1" applyBorder="1" applyAlignment="1">
      <alignment horizontal="center"/>
    </xf>
    <xf numFmtId="3" fontId="6" fillId="0" borderId="10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/>
    </xf>
    <xf numFmtId="0" fontId="4" fillId="0" borderId="7" xfId="0" applyFont="1" applyBorder="1"/>
    <xf numFmtId="3" fontId="4" fillId="0" borderId="0" xfId="0" applyNumberFormat="1" applyFont="1" applyAlignment="1">
      <alignment horizontal="right"/>
    </xf>
    <xf numFmtId="0" fontId="2" fillId="2" borderId="0" xfId="0" applyFont="1" applyFill="1"/>
    <xf numFmtId="3" fontId="2" fillId="2" borderId="0" xfId="0" applyNumberFormat="1" applyFont="1" applyFill="1" applyAlignment="1">
      <alignment horizontal="right"/>
    </xf>
    <xf numFmtId="3" fontId="5" fillId="0" borderId="2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right"/>
    </xf>
    <xf numFmtId="3" fontId="5" fillId="0" borderId="5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10" xfId="0" applyNumberFormat="1" applyFont="1" applyBorder="1" applyAlignment="1">
      <alignment horizontal="center"/>
    </xf>
    <xf numFmtId="0" fontId="6" fillId="0" borderId="0" xfId="0" applyFont="1"/>
    <xf numFmtId="3" fontId="5" fillId="0" borderId="8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0" fontId="5" fillId="3" borderId="0" xfId="0" applyFont="1" applyFill="1"/>
    <xf numFmtId="3" fontId="5" fillId="3" borderId="0" xfId="0" applyNumberFormat="1" applyFont="1" applyFill="1" applyAlignment="1">
      <alignment horizontal="right"/>
    </xf>
    <xf numFmtId="0" fontId="2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0" fillId="0" borderId="14" xfId="0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7" xfId="0" applyBorder="1"/>
    <xf numFmtId="0" fontId="6" fillId="0" borderId="1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9" xfId="0" applyBorder="1" applyAlignment="1">
      <alignment vertical="top"/>
    </xf>
    <xf numFmtId="0" fontId="6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right"/>
    </xf>
    <xf numFmtId="0" fontId="9" fillId="0" borderId="0" xfId="1" applyFont="1"/>
    <xf numFmtId="0" fontId="10" fillId="0" borderId="0" xfId="0" applyFont="1"/>
    <xf numFmtId="0" fontId="4" fillId="0" borderId="0" xfId="0" applyFont="1" applyAlignment="1">
      <alignment horizontal="right"/>
    </xf>
    <xf numFmtId="0" fontId="11" fillId="0" borderId="0" xfId="1" applyFont="1"/>
    <xf numFmtId="0" fontId="12" fillId="0" borderId="0" xfId="0" applyFont="1"/>
    <xf numFmtId="0" fontId="13" fillId="0" borderId="0" xfId="1" applyFont="1"/>
    <xf numFmtId="3" fontId="9" fillId="0" borderId="0" xfId="1" applyNumberFormat="1" applyFont="1"/>
    <xf numFmtId="3" fontId="11" fillId="0" borderId="0" xfId="1" applyNumberFormat="1" applyFont="1"/>
    <xf numFmtId="3" fontId="12" fillId="0" borderId="0" xfId="0" applyNumberFormat="1" applyFont="1"/>
    <xf numFmtId="0" fontId="9" fillId="0" borderId="0" xfId="0" applyFont="1"/>
    <xf numFmtId="0" fontId="9" fillId="5" borderId="0" xfId="1" applyFont="1" applyFill="1"/>
    <xf numFmtId="0" fontId="14" fillId="0" borderId="0" xfId="0" applyFont="1"/>
    <xf numFmtId="0" fontId="11" fillId="0" borderId="0" xfId="1" applyFont="1" applyAlignment="1">
      <alignment horizontal="right"/>
    </xf>
  </cellXfs>
  <cellStyles count="2">
    <cellStyle name="Excel Built-in Explanatory Text" xfId="1" xr:uid="{00000000-0005-0000-0000-000006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1"/>
  <sheetViews>
    <sheetView tabSelected="1" zoomScaleNormal="100" workbookViewId="0">
      <selection activeCell="A62" sqref="A62"/>
    </sheetView>
  </sheetViews>
  <sheetFormatPr defaultColWidth="8.6640625" defaultRowHeight="13.2" x14ac:dyDescent="0.25"/>
  <cols>
    <col min="1" max="1" width="38" customWidth="1"/>
    <col min="2" max="2" width="15.5546875" customWidth="1"/>
    <col min="3" max="3" width="18.5546875" customWidth="1"/>
    <col min="4" max="4" width="13.33203125" customWidth="1"/>
    <col min="5" max="5" width="14.33203125" customWidth="1"/>
    <col min="7" max="7" width="11.6640625" customWidth="1"/>
  </cols>
  <sheetData>
    <row r="1" spans="1:6" x14ac:dyDescent="0.25">
      <c r="A1" s="1" t="s">
        <v>0</v>
      </c>
    </row>
    <row r="2" spans="1:6" x14ac:dyDescent="0.25">
      <c r="A2" t="s">
        <v>1</v>
      </c>
    </row>
    <row r="3" spans="1:6" ht="17.399999999999999" x14ac:dyDescent="0.3">
      <c r="A3" s="2"/>
      <c r="B3" s="3" t="s">
        <v>2</v>
      </c>
    </row>
    <row r="4" spans="1:6" ht="16.5" customHeight="1" x14ac:dyDescent="0.25">
      <c r="A4" s="1" t="s">
        <v>3</v>
      </c>
      <c r="B4" s="4"/>
      <c r="C4" s="4"/>
    </row>
    <row r="5" spans="1:6" x14ac:dyDescent="0.25">
      <c r="B5" s="4" t="s">
        <v>4</v>
      </c>
      <c r="C5" s="4" t="s">
        <v>5</v>
      </c>
      <c r="D5" s="4" t="s">
        <v>6</v>
      </c>
    </row>
    <row r="6" spans="1:6" x14ac:dyDescent="0.25">
      <c r="B6" s="4" t="s">
        <v>7</v>
      </c>
      <c r="C6" s="4" t="s">
        <v>8</v>
      </c>
      <c r="D6" s="4"/>
    </row>
    <row r="7" spans="1:6" ht="17.399999999999999" x14ac:dyDescent="0.3">
      <c r="A7" s="5" t="s">
        <v>9</v>
      </c>
      <c r="B7" s="6">
        <f>B9+B11+B17+B20+B18+B19</f>
        <v>30912</v>
      </c>
      <c r="C7" s="6">
        <f>C9+C11+C17+C20+C18+C19</f>
        <v>6402</v>
      </c>
      <c r="D7" s="6">
        <f>D9+D11+D17+D20+D18+D19</f>
        <v>37314</v>
      </c>
      <c r="F7" s="1"/>
    </row>
    <row r="8" spans="1:6" x14ac:dyDescent="0.25">
      <c r="A8" s="7" t="s">
        <v>10</v>
      </c>
      <c r="B8" s="8"/>
      <c r="C8" s="9"/>
      <c r="D8" s="9"/>
    </row>
    <row r="9" spans="1:6" ht="15.6" x14ac:dyDescent="0.3">
      <c r="A9" s="10" t="s">
        <v>11</v>
      </c>
      <c r="B9" s="11">
        <v>0</v>
      </c>
      <c r="C9" s="12">
        <v>1350</v>
      </c>
      <c r="D9" s="13">
        <f>SUM(B9:C9)</f>
        <v>1350</v>
      </c>
    </row>
    <row r="10" spans="1:6" ht="11.1" customHeight="1" x14ac:dyDescent="0.25">
      <c r="B10" s="8"/>
      <c r="C10" s="14"/>
      <c r="D10" s="14"/>
    </row>
    <row r="11" spans="1:6" ht="14.25" customHeight="1" x14ac:dyDescent="0.3">
      <c r="A11" s="15" t="s">
        <v>12</v>
      </c>
      <c r="B11" s="16">
        <v>0</v>
      </c>
      <c r="C11" s="17">
        <f>SUM(C12:C15)</f>
        <v>1905</v>
      </c>
      <c r="D11" s="18">
        <f>SUM(B11:C11)</f>
        <v>1905</v>
      </c>
    </row>
    <row r="12" spans="1:6" x14ac:dyDescent="0.25">
      <c r="A12" s="19" t="s">
        <v>13</v>
      </c>
      <c r="B12" s="20">
        <v>0</v>
      </c>
      <c r="C12" s="21">
        <f>D84</f>
        <v>670</v>
      </c>
      <c r="D12" s="22">
        <f>B12+C12</f>
        <v>670</v>
      </c>
    </row>
    <row r="13" spans="1:6" x14ac:dyDescent="0.25">
      <c r="A13" s="19" t="s">
        <v>14</v>
      </c>
      <c r="B13" s="20">
        <v>0</v>
      </c>
      <c r="C13" s="21">
        <f>D85</f>
        <v>1200</v>
      </c>
      <c r="D13" s="22">
        <f>C13</f>
        <v>1200</v>
      </c>
    </row>
    <row r="14" spans="1:6" x14ac:dyDescent="0.25">
      <c r="A14" s="19" t="s">
        <v>15</v>
      </c>
      <c r="B14" s="20">
        <v>0</v>
      </c>
      <c r="C14" s="21">
        <v>0</v>
      </c>
      <c r="D14" s="22">
        <f>B14+C14</f>
        <v>0</v>
      </c>
    </row>
    <row r="15" spans="1:6" x14ac:dyDescent="0.25">
      <c r="A15" s="23" t="s">
        <v>16</v>
      </c>
      <c r="B15" s="24">
        <v>0</v>
      </c>
      <c r="C15" s="25">
        <f>D91</f>
        <v>35</v>
      </c>
      <c r="D15" s="26">
        <f>B15+C15</f>
        <v>35</v>
      </c>
    </row>
    <row r="16" spans="1:6" ht="9" customHeight="1" x14ac:dyDescent="0.25">
      <c r="B16" s="8"/>
      <c r="C16" s="27"/>
      <c r="D16" s="28"/>
    </row>
    <row r="17" spans="1:4" ht="15.6" x14ac:dyDescent="0.3">
      <c r="A17" s="10" t="s">
        <v>17</v>
      </c>
      <c r="B17" s="11">
        <v>0</v>
      </c>
      <c r="C17" s="12">
        <f>D98</f>
        <v>150</v>
      </c>
      <c r="D17" s="13">
        <f>SUM(B17:C17)</f>
        <v>150</v>
      </c>
    </row>
    <row r="18" spans="1:4" ht="15.6" x14ac:dyDescent="0.3">
      <c r="A18" s="10" t="s">
        <v>18</v>
      </c>
      <c r="B18" s="11">
        <v>0</v>
      </c>
      <c r="C18" s="12">
        <v>1210</v>
      </c>
      <c r="D18" s="13">
        <f>SUM(B18:C18)</f>
        <v>1210</v>
      </c>
    </row>
    <row r="19" spans="1:4" ht="15.6" x14ac:dyDescent="0.3">
      <c r="A19" s="10" t="s">
        <v>19</v>
      </c>
      <c r="B19" s="12">
        <v>30242</v>
      </c>
      <c r="C19" s="12">
        <v>0</v>
      </c>
      <c r="D19" s="13">
        <f>B19+C19</f>
        <v>30242</v>
      </c>
    </row>
    <row r="20" spans="1:4" ht="15.6" x14ac:dyDescent="0.3">
      <c r="A20" s="15" t="s">
        <v>20</v>
      </c>
      <c r="B20" s="17">
        <f>SUM(B21:B27)</f>
        <v>670</v>
      </c>
      <c r="C20" s="17">
        <f>SUM(C21:C27)</f>
        <v>1787</v>
      </c>
      <c r="D20" s="18">
        <f>SUM(B20:C20)</f>
        <v>2457</v>
      </c>
    </row>
    <row r="21" spans="1:4" x14ac:dyDescent="0.25">
      <c r="A21" s="19" t="s">
        <v>21</v>
      </c>
      <c r="B21" s="21">
        <v>0</v>
      </c>
      <c r="C21" s="21">
        <f>D80</f>
        <v>375</v>
      </c>
      <c r="D21" s="22">
        <f t="shared" ref="D21:D27" si="0">B21+C21</f>
        <v>375</v>
      </c>
    </row>
    <row r="22" spans="1:4" x14ac:dyDescent="0.25">
      <c r="A22" s="19" t="s">
        <v>22</v>
      </c>
      <c r="B22" s="21">
        <v>0</v>
      </c>
      <c r="C22" s="21">
        <v>25</v>
      </c>
      <c r="D22" s="22">
        <f t="shared" si="0"/>
        <v>25</v>
      </c>
    </row>
    <row r="23" spans="1:4" x14ac:dyDescent="0.25">
      <c r="A23" s="19" t="s">
        <v>23</v>
      </c>
      <c r="B23" s="21">
        <v>0</v>
      </c>
      <c r="C23" s="21">
        <v>3</v>
      </c>
      <c r="D23" s="22">
        <f t="shared" si="0"/>
        <v>3</v>
      </c>
    </row>
    <row r="24" spans="1:4" x14ac:dyDescent="0.25">
      <c r="A24" s="19" t="s">
        <v>24</v>
      </c>
      <c r="B24" s="21">
        <v>0</v>
      </c>
      <c r="C24" s="21">
        <f>D116</f>
        <v>1072</v>
      </c>
      <c r="D24" s="22">
        <f t="shared" si="0"/>
        <v>1072</v>
      </c>
    </row>
    <row r="25" spans="1:4" x14ac:dyDescent="0.25">
      <c r="A25" s="19" t="s">
        <v>25</v>
      </c>
      <c r="B25" s="21">
        <v>0</v>
      </c>
      <c r="C25" s="21">
        <f>D141</f>
        <v>245</v>
      </c>
      <c r="D25" s="22">
        <f t="shared" si="0"/>
        <v>245</v>
      </c>
    </row>
    <row r="26" spans="1:4" x14ac:dyDescent="0.25">
      <c r="A26" s="29" t="s">
        <v>20</v>
      </c>
      <c r="B26" s="21">
        <v>0</v>
      </c>
      <c r="C26" s="30">
        <f>D121+D128+D135</f>
        <v>67</v>
      </c>
      <c r="D26" s="22">
        <f t="shared" si="0"/>
        <v>67</v>
      </c>
    </row>
    <row r="27" spans="1:4" x14ac:dyDescent="0.25">
      <c r="A27" s="23" t="s">
        <v>26</v>
      </c>
      <c r="B27" s="25">
        <v>670</v>
      </c>
      <c r="C27" s="25">
        <v>0</v>
      </c>
      <c r="D27" s="26">
        <f t="shared" si="0"/>
        <v>670</v>
      </c>
    </row>
    <row r="28" spans="1:4" ht="9.75" customHeight="1" x14ac:dyDescent="0.25">
      <c r="B28" s="8"/>
      <c r="C28" s="27"/>
      <c r="D28" s="27"/>
    </row>
    <row r="29" spans="1:4" ht="17.399999999999999" x14ac:dyDescent="0.3">
      <c r="A29" s="31" t="s">
        <v>27</v>
      </c>
      <c r="B29" s="32">
        <f>B42</f>
        <v>30912</v>
      </c>
      <c r="C29" s="32">
        <f>C32+C34+C42+C38</f>
        <v>6402</v>
      </c>
      <c r="D29" s="32">
        <f>D32+D34+D42+D38</f>
        <v>37314</v>
      </c>
    </row>
    <row r="30" spans="1:4" x14ac:dyDescent="0.25">
      <c r="A30" t="s">
        <v>10</v>
      </c>
      <c r="B30" s="27"/>
      <c r="C30" s="27"/>
      <c r="D30" s="27"/>
    </row>
    <row r="31" spans="1:4" ht="9.75" customHeight="1" x14ac:dyDescent="0.25">
      <c r="B31" s="27"/>
      <c r="C31" s="27"/>
      <c r="D31" s="27"/>
    </row>
    <row r="32" spans="1:4" ht="15.6" x14ac:dyDescent="0.3">
      <c r="A32" s="10" t="s">
        <v>28</v>
      </c>
      <c r="B32" s="33">
        <v>0</v>
      </c>
      <c r="C32" s="12">
        <v>1350</v>
      </c>
      <c r="D32" s="13">
        <f>SUM(B32:C32)</f>
        <v>1350</v>
      </c>
    </row>
    <row r="33" spans="1:4" ht="11.85" customHeight="1" x14ac:dyDescent="0.25">
      <c r="B33" s="27"/>
      <c r="C33" s="14"/>
      <c r="D33" s="34"/>
    </row>
    <row r="34" spans="1:4" ht="15.6" x14ac:dyDescent="0.3">
      <c r="A34" s="15" t="s">
        <v>29</v>
      </c>
      <c r="B34" s="35">
        <f>SUM(B35:B36)</f>
        <v>0</v>
      </c>
      <c r="C34" s="17">
        <f>SUM(C35:C36)</f>
        <v>153</v>
      </c>
      <c r="D34" s="18">
        <f>SUM(B34:C34)</f>
        <v>153</v>
      </c>
    </row>
    <row r="35" spans="1:4" x14ac:dyDescent="0.25">
      <c r="A35" s="19" t="s">
        <v>30</v>
      </c>
      <c r="B35" s="36">
        <v>0</v>
      </c>
      <c r="C35" s="21">
        <v>153</v>
      </c>
      <c r="D35" s="22">
        <f>B35+C35</f>
        <v>153</v>
      </c>
    </row>
    <row r="36" spans="1:4" x14ac:dyDescent="0.25">
      <c r="A36" s="23" t="s">
        <v>24</v>
      </c>
      <c r="B36" s="37">
        <v>0</v>
      </c>
      <c r="C36" s="25">
        <v>0</v>
      </c>
      <c r="D36" s="26">
        <f>B36+C36</f>
        <v>0</v>
      </c>
    </row>
    <row r="37" spans="1:4" ht="14.25" customHeight="1" x14ac:dyDescent="0.25">
      <c r="A37" s="38"/>
      <c r="B37" s="28"/>
      <c r="C37" s="36"/>
      <c r="D37" s="28"/>
    </row>
    <row r="38" spans="1:4" ht="15.6" x14ac:dyDescent="0.3">
      <c r="A38" s="15" t="s">
        <v>31</v>
      </c>
      <c r="B38" s="35">
        <f>SUM(B39:B41)</f>
        <v>0</v>
      </c>
      <c r="C38" s="17">
        <f>C39+C40</f>
        <v>120</v>
      </c>
      <c r="D38" s="18">
        <f>SUM(B38:C38)</f>
        <v>120</v>
      </c>
    </row>
    <row r="39" spans="1:4" x14ac:dyDescent="0.25">
      <c r="A39" s="19" t="s">
        <v>32</v>
      </c>
      <c r="B39" s="36">
        <v>0</v>
      </c>
      <c r="C39" s="21">
        <v>0</v>
      </c>
      <c r="D39" s="22">
        <f>B39+C39</f>
        <v>0</v>
      </c>
    </row>
    <row r="40" spans="1:4" ht="14.25" customHeight="1" x14ac:dyDescent="0.25">
      <c r="A40" s="19" t="s">
        <v>33</v>
      </c>
      <c r="B40" s="36">
        <v>0</v>
      </c>
      <c r="C40" s="21">
        <v>120</v>
      </c>
      <c r="D40" s="22">
        <f>B40+C40</f>
        <v>120</v>
      </c>
    </row>
    <row r="41" spans="1:4" ht="14.25" customHeight="1" x14ac:dyDescent="0.25">
      <c r="A41" s="19" t="s">
        <v>34</v>
      </c>
      <c r="B41" s="36">
        <v>0</v>
      </c>
      <c r="C41" s="21">
        <v>150</v>
      </c>
      <c r="D41" s="22">
        <f>C41</f>
        <v>150</v>
      </c>
    </row>
    <row r="42" spans="1:4" ht="15" customHeight="1" x14ac:dyDescent="0.3">
      <c r="A42" s="15" t="s">
        <v>35</v>
      </c>
      <c r="B42" s="17">
        <f>SUM(B43:B47)</f>
        <v>30912</v>
      </c>
      <c r="C42" s="17">
        <f>SUM(C44:C47)</f>
        <v>4779</v>
      </c>
      <c r="D42" s="18">
        <f>SUM(B42:C42)</f>
        <v>35691</v>
      </c>
    </row>
    <row r="43" spans="1:4" ht="15" customHeight="1" x14ac:dyDescent="0.3">
      <c r="A43" s="19" t="s">
        <v>36</v>
      </c>
      <c r="B43" s="34">
        <v>30912</v>
      </c>
      <c r="C43" s="34">
        <v>0</v>
      </c>
      <c r="D43" s="39">
        <f>SUM(B43:C43)</f>
        <v>30912</v>
      </c>
    </row>
    <row r="44" spans="1:4" ht="15.6" x14ac:dyDescent="0.3">
      <c r="A44" s="19" t="s">
        <v>37</v>
      </c>
      <c r="B44" s="21">
        <v>0</v>
      </c>
      <c r="C44" s="21">
        <v>3561</v>
      </c>
      <c r="D44" s="39">
        <f>SUM(B44:C44)</f>
        <v>3561</v>
      </c>
    </row>
    <row r="45" spans="1:4" ht="15.6" x14ac:dyDescent="0.3">
      <c r="A45" s="19" t="s">
        <v>38</v>
      </c>
      <c r="B45" s="21">
        <v>0</v>
      </c>
      <c r="C45" s="21">
        <v>8</v>
      </c>
      <c r="D45" s="39">
        <f>C45</f>
        <v>8</v>
      </c>
    </row>
    <row r="46" spans="1:4" ht="15.6" x14ac:dyDescent="0.3">
      <c r="A46" s="19" t="s">
        <v>39</v>
      </c>
      <c r="B46" s="21">
        <v>0</v>
      </c>
      <c r="C46" s="21">
        <v>1210</v>
      </c>
      <c r="D46" s="39">
        <f>SUM(B46:C46)</f>
        <v>1210</v>
      </c>
    </row>
    <row r="47" spans="1:4" x14ac:dyDescent="0.25">
      <c r="A47" s="23"/>
      <c r="B47" s="40"/>
      <c r="C47" s="25"/>
      <c r="D47" s="41"/>
    </row>
    <row r="48" spans="1:4" ht="15.6" x14ac:dyDescent="0.3">
      <c r="A48" s="42" t="s">
        <v>40</v>
      </c>
      <c r="B48" s="43">
        <f>B42-B7</f>
        <v>0</v>
      </c>
      <c r="C48" s="43">
        <f>C29-C7</f>
        <v>0</v>
      </c>
      <c r="D48" s="43">
        <f>B48+C48</f>
        <v>0</v>
      </c>
    </row>
    <row r="49" spans="1:5" x14ac:dyDescent="0.25">
      <c r="A49" s="7" t="s">
        <v>3</v>
      </c>
      <c r="B49" s="8"/>
      <c r="C49" s="8"/>
      <c r="D49" s="8"/>
    </row>
    <row r="50" spans="1:5" x14ac:dyDescent="0.25">
      <c r="A50" s="7"/>
      <c r="B50" s="8"/>
      <c r="C50" s="8"/>
      <c r="D50" s="8"/>
    </row>
    <row r="51" spans="1:5" ht="31.5" customHeight="1" x14ac:dyDescent="0.25">
      <c r="A51" s="44" t="s">
        <v>41</v>
      </c>
      <c r="B51" s="45" t="s">
        <v>42</v>
      </c>
      <c r="C51" s="46" t="s">
        <v>43</v>
      </c>
      <c r="D51" s="47" t="s">
        <v>44</v>
      </c>
      <c r="E51" s="48" t="s">
        <v>45</v>
      </c>
    </row>
    <row r="52" spans="1:5" x14ac:dyDescent="0.25">
      <c r="A52" s="49" t="s">
        <v>46</v>
      </c>
      <c r="B52" s="50">
        <v>230</v>
      </c>
      <c r="C52" s="51">
        <v>0</v>
      </c>
      <c r="D52" s="50">
        <v>0</v>
      </c>
      <c r="E52" s="52">
        <f>B52+C52-D52</f>
        <v>230</v>
      </c>
    </row>
    <row r="53" spans="1:5" x14ac:dyDescent="0.25">
      <c r="A53" s="53" t="s">
        <v>47</v>
      </c>
      <c r="B53" s="54">
        <v>388</v>
      </c>
      <c r="C53" s="54">
        <v>0</v>
      </c>
      <c r="D53" s="54">
        <v>270</v>
      </c>
      <c r="E53" s="55">
        <f>B53+C53-D53</f>
        <v>118</v>
      </c>
    </row>
    <row r="54" spans="1:5" ht="15.6" customHeight="1" x14ac:dyDescent="0.25">
      <c r="A54" s="56" t="s">
        <v>48</v>
      </c>
      <c r="B54" s="57">
        <v>0</v>
      </c>
      <c r="C54" s="57">
        <v>150</v>
      </c>
      <c r="D54" s="57">
        <v>150</v>
      </c>
      <c r="E54" s="58">
        <f>B54+C54-D54</f>
        <v>0</v>
      </c>
    </row>
    <row r="55" spans="1:5" ht="15" customHeight="1" x14ac:dyDescent="0.25">
      <c r="A55" s="7"/>
    </row>
    <row r="56" spans="1:5" ht="15" customHeight="1" x14ac:dyDescent="0.25">
      <c r="A56" s="7" t="s">
        <v>49</v>
      </c>
    </row>
    <row r="57" spans="1:5" ht="15" customHeight="1" x14ac:dyDescent="0.25">
      <c r="A57" s="7" t="s">
        <v>50</v>
      </c>
    </row>
    <row r="58" spans="1:5" ht="15" customHeight="1" x14ac:dyDescent="0.25">
      <c r="A58" s="7" t="s">
        <v>51</v>
      </c>
    </row>
    <row r="59" spans="1:5" ht="15" customHeight="1" x14ac:dyDescent="0.25">
      <c r="A59" s="7"/>
    </row>
    <row r="60" spans="1:5" ht="15" customHeight="1" x14ac:dyDescent="0.25">
      <c r="A60" s="7"/>
    </row>
    <row r="61" spans="1:5" ht="15" customHeight="1" x14ac:dyDescent="0.25">
      <c r="A61" s="38" t="s">
        <v>107</v>
      </c>
      <c r="B61" s="59" t="s">
        <v>52</v>
      </c>
      <c r="D61" s="59" t="s">
        <v>53</v>
      </c>
    </row>
    <row r="62" spans="1:5" ht="15" customHeight="1" x14ac:dyDescent="0.25">
      <c r="A62" s="7"/>
      <c r="D62" s="59" t="s">
        <v>54</v>
      </c>
    </row>
    <row r="63" spans="1:5" ht="15" customHeight="1" x14ac:dyDescent="0.25">
      <c r="A63" s="38"/>
    </row>
    <row r="64" spans="1:5" ht="15" customHeight="1" x14ac:dyDescent="0.25">
      <c r="A64" s="38"/>
    </row>
    <row r="65" spans="1:4" ht="12.6" customHeight="1" x14ac:dyDescent="0.25">
      <c r="A65" s="38"/>
      <c r="B65" s="59"/>
      <c r="C65" s="59"/>
      <c r="D65" s="60"/>
    </row>
    <row r="66" spans="1:4" ht="12.6" customHeight="1" x14ac:dyDescent="0.25">
      <c r="A66" s="7"/>
      <c r="B66" s="61"/>
      <c r="C66" s="61"/>
      <c r="D66" s="61"/>
    </row>
    <row r="67" spans="1:4" ht="12.6" customHeight="1" x14ac:dyDescent="0.25">
      <c r="A67" s="62" t="s">
        <v>55</v>
      </c>
      <c r="B67" s="61"/>
      <c r="C67" s="61"/>
      <c r="D67" s="61"/>
    </row>
    <row r="68" spans="1:4" ht="12.6" customHeight="1" x14ac:dyDescent="0.25">
      <c r="B68" s="61"/>
      <c r="C68" s="61"/>
      <c r="D68" s="63" t="s">
        <v>56</v>
      </c>
    </row>
    <row r="69" spans="1:4" ht="12.6" customHeight="1" x14ac:dyDescent="0.25">
      <c r="B69" s="61"/>
      <c r="C69" s="61"/>
      <c r="D69" s="61"/>
    </row>
    <row r="70" spans="1:4" ht="12.6" customHeight="1" x14ac:dyDescent="0.25">
      <c r="A70" s="64" t="s">
        <v>57</v>
      </c>
      <c r="B70" s="61"/>
      <c r="C70" s="61"/>
      <c r="D70" s="61"/>
    </row>
    <row r="71" spans="1:4" ht="12.6" customHeight="1" x14ac:dyDescent="0.25">
      <c r="A71" s="61"/>
      <c r="B71" s="61"/>
      <c r="C71" s="64"/>
      <c r="D71" s="61"/>
    </row>
    <row r="72" spans="1:4" ht="12.6" customHeight="1" x14ac:dyDescent="0.25">
      <c r="A72" s="61" t="s">
        <v>58</v>
      </c>
      <c r="B72" s="61"/>
      <c r="C72" s="64"/>
      <c r="D72" s="61">
        <v>185</v>
      </c>
    </row>
    <row r="73" spans="1:4" ht="12.6" customHeight="1" x14ac:dyDescent="0.25">
      <c r="A73" s="61" t="s">
        <v>59</v>
      </c>
      <c r="B73" s="61"/>
      <c r="C73" s="64"/>
      <c r="D73" s="61">
        <v>4</v>
      </c>
    </row>
    <row r="74" spans="1:4" ht="12.6" customHeight="1" x14ac:dyDescent="0.25">
      <c r="A74" s="61" t="s">
        <v>60</v>
      </c>
      <c r="B74" s="1"/>
      <c r="C74" s="1"/>
      <c r="D74" s="65">
        <v>30</v>
      </c>
    </row>
    <row r="75" spans="1:4" x14ac:dyDescent="0.25">
      <c r="A75" s="61" t="s">
        <v>61</v>
      </c>
      <c r="D75" s="61">
        <v>5</v>
      </c>
    </row>
    <row r="76" spans="1:4" ht="12.6" customHeight="1" x14ac:dyDescent="0.25">
      <c r="A76" s="66" t="s">
        <v>62</v>
      </c>
      <c r="B76" s="61"/>
      <c r="C76" s="61"/>
      <c r="D76" s="61">
        <v>48</v>
      </c>
    </row>
    <row r="77" spans="1:4" ht="12.6" customHeight="1" x14ac:dyDescent="0.25">
      <c r="A77" s="61" t="s">
        <v>63</v>
      </c>
      <c r="B77" s="61"/>
      <c r="C77" s="61"/>
      <c r="D77" s="61">
        <v>50</v>
      </c>
    </row>
    <row r="78" spans="1:4" ht="12.6" customHeight="1" x14ac:dyDescent="0.25">
      <c r="A78" s="61" t="s">
        <v>64</v>
      </c>
      <c r="B78" s="61"/>
      <c r="C78" s="61"/>
      <c r="D78" s="61">
        <v>48</v>
      </c>
    </row>
    <row r="79" spans="1:4" ht="12.6" customHeight="1" x14ac:dyDescent="0.25">
      <c r="A79" s="61" t="s">
        <v>65</v>
      </c>
      <c r="B79" s="61"/>
      <c r="C79" s="61"/>
      <c r="D79" s="67">
        <v>5</v>
      </c>
    </row>
    <row r="80" spans="1:4" ht="12.6" customHeight="1" x14ac:dyDescent="0.25">
      <c r="A80" s="1" t="s">
        <v>66</v>
      </c>
      <c r="B80" s="1"/>
      <c r="C80" s="1"/>
      <c r="D80" s="1">
        <f>SUM(D72:D79)</f>
        <v>375</v>
      </c>
    </row>
    <row r="81" spans="1:4" ht="12.6" customHeight="1" x14ac:dyDescent="0.25">
      <c r="B81" s="61"/>
      <c r="C81" s="61"/>
      <c r="D81" s="61"/>
    </row>
    <row r="82" spans="1:4" ht="12.6" customHeight="1" x14ac:dyDescent="0.25">
      <c r="A82" s="64" t="s">
        <v>67</v>
      </c>
      <c r="B82" s="61"/>
      <c r="C82" s="61"/>
      <c r="D82" s="61"/>
    </row>
    <row r="83" spans="1:4" ht="12.6" customHeight="1" x14ac:dyDescent="0.25">
      <c r="A83" s="61"/>
      <c r="B83" s="61"/>
      <c r="C83" s="61"/>
      <c r="D83" s="61"/>
    </row>
    <row r="84" spans="1:4" ht="12.6" customHeight="1" x14ac:dyDescent="0.25">
      <c r="A84" s="61" t="s">
        <v>68</v>
      </c>
      <c r="B84" s="1"/>
      <c r="C84" s="1"/>
      <c r="D84" s="65">
        <v>670</v>
      </c>
    </row>
    <row r="85" spans="1:4" ht="12.6" customHeight="1" x14ac:dyDescent="0.25">
      <c r="A85" s="61" t="s">
        <v>14</v>
      </c>
      <c r="B85" s="1"/>
      <c r="C85" s="1"/>
      <c r="D85" s="65">
        <v>1200</v>
      </c>
    </row>
    <row r="86" spans="1:4" ht="12.6" customHeight="1" x14ac:dyDescent="0.25">
      <c r="A86" s="1" t="s">
        <v>69</v>
      </c>
      <c r="B86" s="61"/>
      <c r="C86" s="61"/>
      <c r="D86" s="64">
        <f>D84+D85</f>
        <v>1870</v>
      </c>
    </row>
    <row r="87" spans="1:4" ht="12.6" customHeight="1" x14ac:dyDescent="0.25">
      <c r="A87" s="1"/>
      <c r="B87" s="61"/>
      <c r="C87" s="61"/>
      <c r="D87" s="67"/>
    </row>
    <row r="88" spans="1:4" ht="12.6" customHeight="1" x14ac:dyDescent="0.25">
      <c r="A88" s="64" t="s">
        <v>70</v>
      </c>
      <c r="B88" s="61"/>
      <c r="C88" s="61"/>
      <c r="D88" s="67"/>
    </row>
    <row r="89" spans="1:4" ht="12.6" customHeight="1" x14ac:dyDescent="0.25">
      <c r="A89" s="61"/>
      <c r="B89" s="61"/>
      <c r="C89" s="61"/>
      <c r="D89" s="67"/>
    </row>
    <row r="90" spans="1:4" ht="12.6" customHeight="1" x14ac:dyDescent="0.25">
      <c r="A90" s="61" t="s">
        <v>71</v>
      </c>
      <c r="B90" s="61"/>
      <c r="C90" s="64"/>
      <c r="D90" s="67">
        <v>35</v>
      </c>
    </row>
    <row r="91" spans="1:4" ht="12.6" customHeight="1" x14ac:dyDescent="0.25">
      <c r="A91" s="1" t="s">
        <v>72</v>
      </c>
      <c r="D91" s="68">
        <f>SUM(D90)</f>
        <v>35</v>
      </c>
    </row>
    <row r="92" spans="1:4" ht="12.6" customHeight="1" x14ac:dyDescent="0.25">
      <c r="A92" s="1"/>
      <c r="D92" s="67"/>
    </row>
    <row r="93" spans="1:4" ht="12.6" customHeight="1" x14ac:dyDescent="0.25">
      <c r="A93" s="64" t="s">
        <v>73</v>
      </c>
      <c r="D93" s="67"/>
    </row>
    <row r="94" spans="1:4" ht="12.6" customHeight="1" x14ac:dyDescent="0.25">
      <c r="A94" s="61" t="s">
        <v>74</v>
      </c>
      <c r="B94" s="1"/>
      <c r="C94" s="1"/>
      <c r="D94" s="69">
        <v>80</v>
      </c>
    </row>
    <row r="95" spans="1:4" x14ac:dyDescent="0.25">
      <c r="A95" s="61" t="s">
        <v>75</v>
      </c>
      <c r="D95">
        <v>70</v>
      </c>
    </row>
    <row r="96" spans="1:4" ht="12.6" customHeight="1" x14ac:dyDescent="0.25">
      <c r="A96" s="66"/>
      <c r="B96" s="61"/>
      <c r="C96" s="61"/>
      <c r="D96" s="61"/>
    </row>
    <row r="97" spans="1:4" ht="12.6" customHeight="1" x14ac:dyDescent="0.25">
      <c r="A97" s="70"/>
      <c r="B97" s="61"/>
      <c r="C97" s="61"/>
      <c r="D97" s="61"/>
    </row>
    <row r="98" spans="1:4" ht="12.6" customHeight="1" x14ac:dyDescent="0.25">
      <c r="A98" s="1" t="s">
        <v>76</v>
      </c>
      <c r="B98" s="61"/>
      <c r="C98" s="61"/>
      <c r="D98" s="68">
        <f>SUM(D94:D97)</f>
        <v>150</v>
      </c>
    </row>
    <row r="99" spans="1:4" ht="12.6" customHeight="1" x14ac:dyDescent="0.25">
      <c r="B99" s="61"/>
      <c r="C99" s="61"/>
      <c r="D99" s="61"/>
    </row>
    <row r="100" spans="1:4" ht="12.6" customHeight="1" x14ac:dyDescent="0.25">
      <c r="A100" s="64" t="s">
        <v>77</v>
      </c>
      <c r="B100" s="61"/>
      <c r="C100" s="61"/>
      <c r="D100" s="61"/>
    </row>
    <row r="101" spans="1:4" ht="12.6" customHeight="1" x14ac:dyDescent="0.25">
      <c r="A101" s="61"/>
      <c r="B101" s="61"/>
      <c r="C101" s="61"/>
      <c r="D101" s="61"/>
    </row>
    <row r="102" spans="1:4" ht="12.6" customHeight="1" x14ac:dyDescent="0.25">
      <c r="A102" s="61" t="s">
        <v>78</v>
      </c>
      <c r="B102" s="61"/>
      <c r="C102" s="64"/>
      <c r="D102" s="61">
        <v>60</v>
      </c>
    </row>
    <row r="103" spans="1:4" ht="12.6" customHeight="1" x14ac:dyDescent="0.25">
      <c r="A103" s="61" t="s">
        <v>79</v>
      </c>
      <c r="B103" s="61"/>
      <c r="C103" s="64"/>
      <c r="D103" s="61">
        <v>4</v>
      </c>
    </row>
    <row r="104" spans="1:4" ht="12.6" customHeight="1" x14ac:dyDescent="0.25">
      <c r="A104" s="61" t="s">
        <v>80</v>
      </c>
      <c r="B104" s="61"/>
      <c r="C104" s="64"/>
      <c r="D104" s="61">
        <v>70</v>
      </c>
    </row>
    <row r="105" spans="1:4" ht="12.6" customHeight="1" x14ac:dyDescent="0.25">
      <c r="A105" s="61" t="s">
        <v>81</v>
      </c>
      <c r="B105" s="61"/>
      <c r="C105" s="64"/>
      <c r="D105" s="61">
        <v>88</v>
      </c>
    </row>
    <row r="106" spans="1:4" ht="12.6" customHeight="1" x14ac:dyDescent="0.25">
      <c r="A106" s="61" t="s">
        <v>82</v>
      </c>
      <c r="B106" s="61"/>
      <c r="C106" s="64"/>
      <c r="D106" s="61">
        <v>9</v>
      </c>
    </row>
    <row r="107" spans="1:4" ht="12.6" customHeight="1" x14ac:dyDescent="0.25">
      <c r="A107" s="66" t="s">
        <v>83</v>
      </c>
      <c r="B107" s="61"/>
      <c r="C107" s="64"/>
      <c r="D107" s="71">
        <v>450</v>
      </c>
    </row>
    <row r="108" spans="1:4" ht="12.6" customHeight="1" x14ac:dyDescent="0.25">
      <c r="A108" s="66" t="s">
        <v>84</v>
      </c>
      <c r="B108" s="61"/>
      <c r="C108" s="64"/>
      <c r="D108" s="61">
        <v>25</v>
      </c>
    </row>
    <row r="109" spans="1:4" ht="12.6" customHeight="1" x14ac:dyDescent="0.25">
      <c r="A109" s="61" t="s">
        <v>85</v>
      </c>
      <c r="B109" s="1"/>
      <c r="C109" s="1"/>
      <c r="D109" s="65">
        <v>211</v>
      </c>
    </row>
    <row r="110" spans="1:4" x14ac:dyDescent="0.25">
      <c r="A110" s="61" t="s">
        <v>86</v>
      </c>
      <c r="D110" s="61">
        <v>70</v>
      </c>
    </row>
    <row r="111" spans="1:4" ht="12.6" customHeight="1" x14ac:dyDescent="0.25">
      <c r="A111" s="61" t="s">
        <v>87</v>
      </c>
      <c r="B111" s="61"/>
      <c r="C111" s="61"/>
      <c r="D111" s="61">
        <v>12</v>
      </c>
    </row>
    <row r="112" spans="1:4" ht="12.6" customHeight="1" x14ac:dyDescent="0.25">
      <c r="A112" s="61" t="s">
        <v>88</v>
      </c>
      <c r="B112" s="1"/>
      <c r="C112" s="1"/>
      <c r="D112" s="61">
        <v>2</v>
      </c>
    </row>
    <row r="113" spans="1:4" ht="12.6" customHeight="1" x14ac:dyDescent="0.25">
      <c r="A113" s="61" t="s">
        <v>89</v>
      </c>
      <c r="B113" s="1"/>
      <c r="C113" s="1"/>
      <c r="D113" s="61">
        <v>6</v>
      </c>
    </row>
    <row r="114" spans="1:4" ht="12.6" customHeight="1" x14ac:dyDescent="0.25">
      <c r="A114" s="61" t="s">
        <v>90</v>
      </c>
      <c r="B114" s="1"/>
      <c r="C114" s="1"/>
      <c r="D114" s="61">
        <v>10</v>
      </c>
    </row>
    <row r="115" spans="1:4" x14ac:dyDescent="0.25">
      <c r="A115" s="61" t="s">
        <v>91</v>
      </c>
      <c r="D115" s="61">
        <v>55</v>
      </c>
    </row>
    <row r="116" spans="1:4" x14ac:dyDescent="0.25">
      <c r="A116" s="1" t="s">
        <v>92</v>
      </c>
      <c r="D116" s="72">
        <f>SUM(D102:D115)</f>
        <v>1072</v>
      </c>
    </row>
    <row r="118" spans="1:4" x14ac:dyDescent="0.25">
      <c r="A118" s="64" t="s">
        <v>93</v>
      </c>
    </row>
    <row r="119" spans="1:4" ht="12.6" customHeight="1" x14ac:dyDescent="0.25">
      <c r="A119" s="61"/>
      <c r="B119" s="61"/>
      <c r="C119" s="61"/>
      <c r="D119" s="61"/>
    </row>
    <row r="120" spans="1:4" ht="12.6" customHeight="1" x14ac:dyDescent="0.25">
      <c r="A120" s="61" t="s">
        <v>94</v>
      </c>
      <c r="B120" s="61"/>
      <c r="C120" s="61"/>
      <c r="D120" s="61">
        <v>45</v>
      </c>
    </row>
    <row r="121" spans="1:4" ht="12.6" customHeight="1" x14ac:dyDescent="0.25">
      <c r="A121" s="1" t="s">
        <v>95</v>
      </c>
      <c r="B121" s="61"/>
      <c r="C121" s="61"/>
      <c r="D121" s="73">
        <f>D120</f>
        <v>45</v>
      </c>
    </row>
    <row r="123" spans="1:4" ht="12.6" customHeight="1" x14ac:dyDescent="0.25">
      <c r="A123" s="64" t="s">
        <v>96</v>
      </c>
      <c r="B123" s="61"/>
      <c r="C123" s="61"/>
      <c r="D123" s="61"/>
    </row>
    <row r="124" spans="1:4" ht="12.6" customHeight="1" x14ac:dyDescent="0.25">
      <c r="A124" s="61"/>
      <c r="B124" s="61"/>
      <c r="C124" s="61"/>
      <c r="D124" s="61"/>
    </row>
    <row r="125" spans="1:4" ht="12.6" customHeight="1" x14ac:dyDescent="0.25">
      <c r="A125" s="66" t="s">
        <v>97</v>
      </c>
      <c r="B125" s="61"/>
      <c r="C125" s="61"/>
      <c r="D125" s="61">
        <v>12</v>
      </c>
    </row>
    <row r="126" spans="1:4" ht="12.6" customHeight="1" x14ac:dyDescent="0.25">
      <c r="A126" s="66" t="s">
        <v>98</v>
      </c>
      <c r="B126" s="61"/>
      <c r="C126" s="61"/>
      <c r="D126" s="61">
        <v>4</v>
      </c>
    </row>
    <row r="127" spans="1:4" ht="12.6" customHeight="1" x14ac:dyDescent="0.25">
      <c r="A127" s="66" t="s">
        <v>99</v>
      </c>
      <c r="B127" s="61"/>
      <c r="C127" s="61"/>
      <c r="D127" s="61">
        <v>6</v>
      </c>
    </row>
    <row r="128" spans="1:4" ht="12.6" customHeight="1" x14ac:dyDescent="0.25">
      <c r="A128" s="1" t="s">
        <v>100</v>
      </c>
      <c r="B128" s="1"/>
      <c r="C128" s="1"/>
      <c r="D128" s="1">
        <f>SUM(D125:D127)</f>
        <v>22</v>
      </c>
    </row>
    <row r="129" spans="1:4" ht="12.6" customHeight="1" x14ac:dyDescent="0.25">
      <c r="B129" s="1"/>
      <c r="C129" s="1"/>
      <c r="D129" s="1"/>
    </row>
    <row r="130" spans="1:4" ht="12.6" customHeight="1" x14ac:dyDescent="0.25">
      <c r="B130" s="61"/>
      <c r="C130" s="61"/>
      <c r="D130" s="61"/>
    </row>
    <row r="131" spans="1:4" ht="12.6" customHeight="1" x14ac:dyDescent="0.25">
      <c r="A131" s="64" t="s">
        <v>101</v>
      </c>
      <c r="B131" s="61"/>
      <c r="C131" s="61"/>
      <c r="D131" s="61"/>
    </row>
    <row r="132" spans="1:4" ht="12.6" customHeight="1" x14ac:dyDescent="0.25">
      <c r="A132" s="61"/>
      <c r="B132" s="61"/>
      <c r="C132" s="61"/>
      <c r="D132" s="61"/>
    </row>
    <row r="133" spans="1:4" ht="12.6" customHeight="1" x14ac:dyDescent="0.25">
      <c r="A133" s="61"/>
      <c r="B133" s="61"/>
      <c r="C133" s="61"/>
      <c r="D133" s="61"/>
    </row>
    <row r="134" spans="1:4" ht="12.6" customHeight="1" x14ac:dyDescent="0.25">
      <c r="A134" s="61"/>
      <c r="B134" s="61"/>
      <c r="C134" s="61"/>
      <c r="D134" s="61"/>
    </row>
    <row r="135" spans="1:4" ht="12.6" customHeight="1" x14ac:dyDescent="0.25">
      <c r="A135" s="1" t="s">
        <v>102</v>
      </c>
      <c r="B135" s="61"/>
      <c r="C135" s="61"/>
      <c r="D135" s="64">
        <f>D133+D134</f>
        <v>0</v>
      </c>
    </row>
    <row r="136" spans="1:4" ht="12.6" customHeight="1" x14ac:dyDescent="0.25">
      <c r="A136" s="1"/>
      <c r="B136" s="61"/>
      <c r="C136" s="61"/>
      <c r="D136" s="61"/>
    </row>
    <row r="137" spans="1:4" ht="12.6" customHeight="1" x14ac:dyDescent="0.25">
      <c r="A137" s="64" t="s">
        <v>103</v>
      </c>
      <c r="B137" s="61"/>
      <c r="C137" s="61"/>
      <c r="D137" s="61"/>
    </row>
    <row r="138" spans="1:4" ht="12.6" customHeight="1" x14ac:dyDescent="0.25">
      <c r="A138" s="61" t="s">
        <v>104</v>
      </c>
      <c r="B138" s="61"/>
      <c r="C138" s="61"/>
      <c r="D138" s="61">
        <v>180</v>
      </c>
    </row>
    <row r="139" spans="1:4" ht="12.6" customHeight="1" x14ac:dyDescent="0.25">
      <c r="A139" s="66" t="s">
        <v>105</v>
      </c>
      <c r="B139" s="1"/>
      <c r="C139" s="1"/>
      <c r="D139" s="65">
        <v>65</v>
      </c>
    </row>
    <row r="140" spans="1:4" x14ac:dyDescent="0.25">
      <c r="A140" s="66"/>
      <c r="D140" s="61"/>
    </row>
    <row r="141" spans="1:4" x14ac:dyDescent="0.25">
      <c r="A141" s="1" t="s">
        <v>106</v>
      </c>
      <c r="D141" s="72">
        <f>SUM(D138:D140)</f>
        <v>245</v>
      </c>
    </row>
    <row r="166" spans="1:1" ht="12.6" customHeight="1" x14ac:dyDescent="0.25"/>
    <row r="167" spans="1:1" ht="12.6" customHeight="1" x14ac:dyDescent="0.25"/>
    <row r="168" spans="1:1" ht="12.6" customHeight="1" x14ac:dyDescent="0.25"/>
    <row r="169" spans="1:1" ht="12.6" customHeight="1" x14ac:dyDescent="0.25"/>
    <row r="170" spans="1:1" ht="12.6" customHeight="1" x14ac:dyDescent="0.25"/>
    <row r="172" spans="1:1" ht="18" customHeight="1" x14ac:dyDescent="0.25"/>
    <row r="173" spans="1:1" ht="18" customHeight="1" x14ac:dyDescent="0.25">
      <c r="A173" s="66"/>
    </row>
    <row r="174" spans="1:1" ht="18" customHeight="1" x14ac:dyDescent="0.25">
      <c r="A174" s="66"/>
    </row>
    <row r="175" spans="1:1" ht="18" customHeight="1" x14ac:dyDescent="0.25">
      <c r="A175" s="66"/>
    </row>
    <row r="176" spans="1:1" ht="18" customHeight="1" x14ac:dyDescent="0.25">
      <c r="A176" s="66"/>
    </row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</sheetData>
  <pageMargins left="0.196527777777778" right="0.196527777777778" top="0.196527777777778" bottom="0.19652777777777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10719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ZŠ nám. Karla IV.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Lenka</dc:creator>
  <dc:description/>
  <cp:lastModifiedBy>Daniel Kunc</cp:lastModifiedBy>
  <cp:revision>31</cp:revision>
  <cp:lastPrinted>2020-09-16T09:44:08Z</cp:lastPrinted>
  <dcterms:created xsi:type="dcterms:W3CDTF">2015-03-25T14:38:03Z</dcterms:created>
  <dcterms:modified xsi:type="dcterms:W3CDTF">2024-01-06T13:25:44Z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